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ivisión de FMEPPP\Programación Físico Financiero 2022\1er semestre\"/>
    </mc:Choice>
  </mc:AlternateContent>
  <xr:revisionPtr revIDLastSave="0" documentId="13_ncr:1_{D77AE09D-9D37-49EB-AF6A-3929FC190C75}" xr6:coauthVersionLast="47" xr6:coauthVersionMax="47" xr10:uidLastSave="{00000000-0000-0000-0000-000000000000}"/>
  <bookViews>
    <workbookView xWindow="-120" yWindow="-120" windowWidth="29040" windowHeight="15840" tabRatio="545" xr2:uid="{4338FEAE-DB8E-4C02-BE6D-DDC1311F061E}"/>
  </bookViews>
  <sheets>
    <sheet name="Hoja1" sheetId="1" r:id="rId1"/>
  </sheets>
  <externalReferences>
    <externalReference r:id="rId2"/>
  </externalReferences>
  <definedNames>
    <definedName name="_xlnm.Print_Area" localSheetId="0">Hoja1!$A$1:$J$52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I29" i="1"/>
  <c r="J30" i="1"/>
  <c r="I30" i="1"/>
  <c r="I25" i="1" l="1"/>
  <c r="H29" i="1" l="1"/>
  <c r="H30" i="1"/>
  <c r="G29" i="1"/>
  <c r="G30" i="1"/>
  <c r="C16" i="1" l="1"/>
  <c r="C15" i="1"/>
  <c r="C14" i="1"/>
</calcChain>
</file>

<file path=xl/sharedStrings.xml><?xml version="1.0" encoding="utf-8"?>
<sst xmlns="http://schemas.openxmlformats.org/spreadsheetml/2006/main" count="92" uniqueCount="83">
  <si>
    <t>Código</t>
  </si>
  <si>
    <t>Documento Relacionado</t>
  </si>
  <si>
    <t>Fecha Versión</t>
  </si>
  <si>
    <t>Versión</t>
  </si>
  <si>
    <t>DEC-FOR013</t>
  </si>
  <si>
    <t>28/03/2019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</si>
  <si>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</si>
  <si>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</si>
  <si>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</si>
  <si>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</si>
  <si>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</si>
  <si>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</si>
  <si>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</si>
  <si>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</si>
  <si>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</si>
  <si>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</si>
  <si>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</si>
  <si>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</si>
  <si>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</si>
  <si>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</si>
  <si>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</si>
  <si>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</si>
  <si>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</si>
  <si>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</si>
  <si>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</si>
  <si>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</si>
  <si>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</si>
  <si>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</si>
  <si>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</si>
  <si>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</si>
  <si>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</si>
  <si>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</si>
  <si>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</si>
  <si>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</si>
  <si>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</si>
  <si>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</si>
  <si>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</si>
  <si>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</si>
  <si>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</si>
  <si>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</si>
  <si>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</si>
  <si>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</si>
  <si>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</si>
  <si>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</si>
  <si>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</si>
  <si>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</si>
  <si>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</si>
  <si>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</si>
  <si>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</si>
  <si>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Lineamientos para la Ejecución Presupuestaria 2022 del Gobierno General Nacional</t>
  </si>
  <si>
    <t>0211 Ministerio de Obras Públicas y Comunicaciones</t>
  </si>
  <si>
    <t>01-Misterio de Obras Públicas y Comunicaciones</t>
  </si>
  <si>
    <t>0003- Oficina Para el Reordenamiento del Transporte (OPRET)</t>
  </si>
  <si>
    <t>Satisfacer la movilidad de personas y bienes, a través del desarrollo y administración de un sistema ferroviario masivo.</t>
  </si>
  <si>
    <t>Ser un sistema ferroviario a nivel nacional, modelo de referencia por su calidad, seguridad, confiabilidad y responsabilidad con la preservación del medio ambiente.</t>
  </si>
  <si>
    <t>3.3.6</t>
  </si>
  <si>
    <t>23-Acceso y uso adecuado del Servicio de Transporte.</t>
  </si>
  <si>
    <t>Este programa contribuye a desarrollar y brindar un mejor servicio de transporte público, eficiente, accesible, seguro, oportuno, cómodo, económico y de calidad a todos los usuarios.</t>
  </si>
  <si>
    <t>Población General.</t>
  </si>
  <si>
    <t>Mantener el tiempo promedio de desplazamiento de usuarios de líneas 1 y 2 Metro SD de 45 minutos en el año 2020 a 45 minutos en el 2022.</t>
  </si>
  <si>
    <t>5872 - Usuarios reciben servicios de transporte ferroviario</t>
  </si>
  <si>
    <t>5873 - Usuarios reciben servicios de transporte aéreo por cable</t>
  </si>
  <si>
    <t>Cantidad de pasajeros transportados</t>
  </si>
  <si>
    <t xml:space="preserve">Gestionar de manera efectiva y eficiente la entrega del servicio de transporte ferroviario, para suplir la demanda del servicio, por medio de la disponibilidad efectiva de trenes, programación del sistema de mantenimiento y capacitación constante al personal que presta servicio. </t>
  </si>
  <si>
    <t xml:space="preserve">Gestionar de manera efectiva y eficiente la entrega del servicio de transporte aéreo por cable, para suplir la demanda del servicio, por medio de la disponibilidad efectiva de cabinas, programación del sistema de mantenimiento y capacitación constante al personal que presta servicio. </t>
  </si>
  <si>
    <t>2. Continuar con la ejecución de proyecto de ampliación de la capacidad de transporte de la Línea1 de lMSD, para aumentar la capacidad de transporte a diciembre en el año 2022, lo cual permitirá aumentar la ejecución física.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</si>
  <si>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Las secciones III, IV, V y VI deben ser repetidas, la misma cantidad de programas sustantivos (codificados desde 11 al 95) que tenga la unidad ejecutora.</t>
    </r>
  </si>
  <si>
    <t>Elaborado por:</t>
  </si>
  <si>
    <t>Lic. Ashley Marie Arias</t>
  </si>
  <si>
    <t>Analista División de Formulación, Monitoreo, Evaluación de Planes, Programas y Proyectos (FMEPPP)</t>
  </si>
  <si>
    <t>Firma:</t>
  </si>
  <si>
    <t>Fecha:</t>
  </si>
  <si>
    <t>Ing. David De Jesus Gomez</t>
  </si>
  <si>
    <t>Encargado 
Departamento de Planificación y Desarrollo</t>
  </si>
  <si>
    <t xml:space="preserve"> Programación Semestral</t>
  </si>
  <si>
    <t>Ejecución Semestral</t>
  </si>
  <si>
    <r>
      <t>Transporte de usuarios equivalente a 42,690,911 pasajeros, lo que representa un 95.47% de la meta física programada con respecto a la meta física alcanzada. Se ha logrado una ejecución financier</t>
    </r>
    <r>
      <rPr>
        <sz val="11"/>
        <color theme="1"/>
        <rFont val="Calibri"/>
        <family val="2"/>
        <scheme val="minor"/>
      </rPr>
      <t>a semestral</t>
    </r>
    <r>
      <rPr>
        <i/>
        <sz val="11"/>
        <color theme="1"/>
        <rFont val="Calibri"/>
        <family val="2"/>
        <scheme val="minor"/>
      </rPr>
      <t xml:space="preserve"> de DOP 3,335,543,152.16.</t>
    </r>
  </si>
  <si>
    <t>El desempeño financiero presenta un porcentaje de cumplimiento del 214.04%. Para el segundo trimestre se ejecutaron los pagos por las afecciones y obras físicas. Además, ha incrementado la frecuencia de los pagos a los mantenimientos. Recordando que no se debe considerar la ejecución por parte de los recursos del proyecto de la Línea 2C, Tramo Alcarrizos-Luperón (según correo previo de la analista).</t>
  </si>
  <si>
    <t xml:space="preserve">Transporte de usuarios equivalente a 1,795,703 pasajeros, lo que representa un 113.12% de la meta física programada con respecto a la meta física alcanzada. Se ha logrado una ejecución financiera de DOP 95,853,796.42. </t>
  </si>
  <si>
    <t>El desempeño financiero presenta un porcentaje de un 67.84%. Para el segundo trimestre se debió realizar una reprogramación de pagos, ya que las facturas correspondientes a los contratistas de mantenimiento llegaron con retraso.</t>
  </si>
  <si>
    <t xml:space="preserve">1. Continuar con la construcción de la obra física - Terminal Los Alcarrizos-Luperón y construcción del túnel de la Línea 2C. </t>
  </si>
  <si>
    <t>Informe de Evaluación Semestral de las Metas Físicas-Financieras</t>
  </si>
  <si>
    <t>Validado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</si>
</sst>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1" fillId="0" borderId="0"/>
    <xf numFmtId="0" fontId="22" fillId="0" borderId="0"/>
    <xf numFmtId="0" fontId="26" fillId="0" borderId="0"/>
    <xf numFmtId="0" fontId="1" fillId="0" borderId="0"/>
    <xf numFmtId="0" fontId="27" fillId="0" borderId="0">
      <alignment wrapText="1"/>
    </xf>
    <xf numFmtId="0" fontId="1" fillId="0" borderId="0"/>
    <xf numFmtId="0" fontId="1" fillId="0" borderId="0"/>
    <xf numFmtId="0" fontId="1" fillId="10" borderId="0" applyNumberFormat="0" applyBorder="0" applyAlignment="0" applyProtection="0"/>
  </cellStyleXfs>
  <cellXfs count="102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0" fillId="0" borderId="0" xfId="0" applyFont="1" applyProtection="1">
      <protection locked="0"/>
    </xf>
    <xf numFmtId="0" fontId="9" fillId="0" borderId="17" xfId="0" applyFont="1" applyBorder="1" applyAlignment="1">
      <alignment vertical="center" wrapText="1"/>
    </xf>
    <xf numFmtId="0" fontId="14" fillId="8" borderId="28" xfId="0" applyFont="1" applyFill="1" applyBorder="1" applyAlignment="1">
      <alignment horizontal="center" vertical="center" wrapText="1" readingOrder="1"/>
    </xf>
    <xf numFmtId="0" fontId="14" fillId="8" borderId="29" xfId="0" applyFont="1" applyFill="1" applyBorder="1" applyAlignment="1">
      <alignment horizontal="center" vertical="center" wrapText="1" readingOrder="1"/>
    </xf>
    <xf numFmtId="0" fontId="14" fillId="8" borderId="30" xfId="0" applyFont="1" applyFill="1" applyBorder="1" applyAlignment="1">
      <alignment horizontal="center" vertical="center" wrapText="1" readingOrder="1"/>
    </xf>
    <xf numFmtId="166" fontId="15" fillId="0" borderId="26" xfId="0" applyNumberFormat="1" applyFont="1" applyBorder="1" applyAlignment="1" applyProtection="1">
      <alignment horizontal="center" vertical="center" wrapText="1" readingOrder="1"/>
      <protection locked="0"/>
    </xf>
    <xf numFmtId="165" fontId="15" fillId="0" borderId="32" xfId="0" applyNumberFormat="1" applyFont="1" applyBorder="1" applyAlignment="1" applyProtection="1">
      <alignment horizontal="center" vertical="center" wrapText="1" readingOrder="1"/>
      <protection locked="0"/>
    </xf>
    <xf numFmtId="166" fontId="15" fillId="0" borderId="32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4" fontId="19" fillId="9" borderId="0" xfId="0" applyNumberFormat="1" applyFont="1" applyFill="1" applyAlignment="1">
      <alignment horizontal="center" vertical="center"/>
    </xf>
    <xf numFmtId="3" fontId="19" fillId="9" borderId="0" xfId="0" applyNumberFormat="1" applyFont="1" applyFill="1" applyAlignment="1">
      <alignment horizontal="center" vertical="center"/>
    </xf>
    <xf numFmtId="0" fontId="9" fillId="5" borderId="17" xfId="0" applyFont="1" applyFill="1" applyBorder="1" applyAlignment="1" applyProtection="1">
      <alignment vertical="center" wrapText="1"/>
      <protection locked="0"/>
    </xf>
    <xf numFmtId="0" fontId="17" fillId="5" borderId="0" xfId="0" applyFont="1" applyFill="1" applyAlignment="1" applyProtection="1">
      <alignment horizontal="left" vertical="center" wrapText="1"/>
      <protection locked="0"/>
    </xf>
    <xf numFmtId="0" fontId="17" fillId="5" borderId="18" xfId="0" applyFont="1" applyFill="1" applyBorder="1" applyAlignment="1" applyProtection="1">
      <alignment horizontal="left" vertical="center" wrapText="1"/>
      <protection locked="0"/>
    </xf>
    <xf numFmtId="0" fontId="0" fillId="6" borderId="19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/>
    </xf>
    <xf numFmtId="0" fontId="10" fillId="0" borderId="22" xfId="0" applyFont="1" applyBorder="1" applyAlignment="1" applyProtection="1">
      <alignment vertical="center" wrapText="1"/>
      <protection locked="0"/>
    </xf>
    <xf numFmtId="0" fontId="10" fillId="0" borderId="26" xfId="0" applyFont="1" applyBorder="1" applyAlignment="1" applyProtection="1">
      <alignment vertical="center" wrapText="1"/>
      <protection locked="0"/>
    </xf>
    <xf numFmtId="0" fontId="10" fillId="0" borderId="31" xfId="0" applyFont="1" applyBorder="1" applyAlignment="1" applyProtection="1">
      <alignment vertical="center" wrapText="1"/>
      <protection locked="0"/>
    </xf>
    <xf numFmtId="0" fontId="10" fillId="0" borderId="32" xfId="0" applyFont="1" applyBorder="1" applyAlignment="1" applyProtection="1">
      <alignment vertical="center" wrapText="1"/>
      <protection locked="0"/>
    </xf>
    <xf numFmtId="165" fontId="15" fillId="0" borderId="26" xfId="0" applyNumberFormat="1" applyFont="1" applyBorder="1" applyAlignment="1" applyProtection="1">
      <alignment horizontal="center" vertical="center" wrapText="1"/>
      <protection locked="0"/>
    </xf>
    <xf numFmtId="165" fontId="15" fillId="0" borderId="32" xfId="0" applyNumberFormat="1" applyFont="1" applyBorder="1" applyAlignment="1" applyProtection="1">
      <alignment horizontal="center" vertical="center" wrapText="1"/>
      <protection locked="0"/>
    </xf>
    <xf numFmtId="0" fontId="17" fillId="9" borderId="0" xfId="0" applyFont="1" applyFill="1" applyAlignment="1" applyProtection="1">
      <alignment vertical="center" wrapText="1"/>
      <protection locked="0"/>
    </xf>
    <xf numFmtId="0" fontId="20" fillId="0" borderId="0" xfId="0" applyFont="1" applyProtection="1">
      <protection locked="0"/>
    </xf>
    <xf numFmtId="167" fontId="15" fillId="7" borderId="23" xfId="0" applyNumberFormat="1" applyFont="1" applyFill="1" applyBorder="1" applyAlignment="1">
      <alignment horizontal="center" vertical="center" wrapText="1" readingOrder="1"/>
    </xf>
    <xf numFmtId="10" fontId="15" fillId="7" borderId="26" xfId="2" applyNumberFormat="1" applyFont="1" applyFill="1" applyBorder="1" applyAlignment="1" applyProtection="1">
      <alignment horizontal="center" vertical="center" wrapText="1" readingOrder="1"/>
    </xf>
    <xf numFmtId="0" fontId="23" fillId="9" borderId="19" xfId="3" applyFont="1" applyFill="1" applyBorder="1" applyAlignment="1">
      <alignment horizontal="left" vertical="center"/>
    </xf>
    <xf numFmtId="0" fontId="23" fillId="9" borderId="35" xfId="3" applyFont="1" applyFill="1" applyBorder="1" applyAlignment="1">
      <alignment horizontal="left" vertical="center"/>
    </xf>
    <xf numFmtId="0" fontId="23" fillId="9" borderId="36" xfId="3" applyFont="1" applyFill="1" applyBorder="1" applyAlignment="1">
      <alignment horizontal="left" vertical="center"/>
    </xf>
    <xf numFmtId="0" fontId="25" fillId="4" borderId="19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center" vertical="center"/>
    </xf>
    <xf numFmtId="0" fontId="24" fillId="9" borderId="19" xfId="3" applyFont="1" applyFill="1" applyBorder="1" applyAlignment="1">
      <alignment horizontal="center" vertical="center"/>
    </xf>
    <xf numFmtId="0" fontId="24" fillId="9" borderId="35" xfId="3" applyFont="1" applyFill="1" applyBorder="1" applyAlignment="1">
      <alignment horizontal="center" vertical="center"/>
    </xf>
    <xf numFmtId="0" fontId="24" fillId="9" borderId="36" xfId="3" applyFont="1" applyFill="1" applyBorder="1" applyAlignment="1">
      <alignment horizontal="center" vertical="center"/>
    </xf>
    <xf numFmtId="0" fontId="24" fillId="9" borderId="19" xfId="3" applyFont="1" applyFill="1" applyBorder="1" applyAlignment="1">
      <alignment horizontal="center" vertical="center" wrapText="1"/>
    </xf>
    <xf numFmtId="0" fontId="24" fillId="9" borderId="35" xfId="3" applyFont="1" applyFill="1" applyBorder="1" applyAlignment="1">
      <alignment horizontal="center" vertical="center" wrapText="1"/>
    </xf>
    <xf numFmtId="0" fontId="24" fillId="9" borderId="36" xfId="3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4" fontId="10" fillId="9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9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10" fillId="7" borderId="26" xfId="2" applyNumberFormat="1" applyFont="1" applyFill="1" applyBorder="1" applyAlignment="1" applyProtection="1">
      <alignment horizontal="center" vertical="center" wrapText="1" readingOrder="1"/>
    </xf>
    <xf numFmtId="10" fontId="10" fillId="7" borderId="27" xfId="2" applyNumberFormat="1" applyFont="1" applyFill="1" applyBorder="1" applyAlignment="1" applyProtection="1">
      <alignment horizontal="center" vertical="center" wrapText="1" readingOrder="1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49" fontId="17" fillId="9" borderId="20" xfId="0" quotePrefix="1" applyNumberFormat="1" applyFont="1" applyFill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3" fillId="8" borderId="26" xfId="0" applyFont="1" applyFill="1" applyBorder="1" applyAlignment="1">
      <alignment horizontal="center" vertical="center" wrapText="1" readingOrder="1"/>
    </xf>
    <xf numFmtId="0" fontId="10" fillId="6" borderId="26" xfId="0" applyFont="1" applyFill="1" applyBorder="1" applyAlignment="1">
      <alignment vertical="top" wrapText="1"/>
    </xf>
    <xf numFmtId="0" fontId="10" fillId="6" borderId="27" xfId="0" applyFont="1" applyFill="1" applyBorder="1" applyAlignment="1">
      <alignment vertical="top" wrapText="1"/>
    </xf>
    <xf numFmtId="39" fontId="10" fillId="9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9" borderId="33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9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33" xfId="1" applyNumberFormat="1" applyFont="1" applyFill="1" applyBorder="1" applyAlignment="1" applyProtection="1">
      <alignment horizontal="center" vertical="center" wrapText="1" readingOrder="1"/>
      <protection locked="0"/>
    </xf>
    <xf numFmtId="39" fontId="10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12" fillId="6" borderId="21" xfId="0" applyFont="1" applyFill="1" applyBorder="1" applyAlignment="1">
      <alignment horizontal="center" vertical="center" wrapText="1" readingOrder="1"/>
    </xf>
    <xf numFmtId="0" fontId="12" fillId="6" borderId="22" xfId="0" applyFont="1" applyFill="1" applyBorder="1" applyAlignment="1">
      <alignment horizontal="center" vertical="center" wrapText="1" readingOrder="1"/>
    </xf>
    <xf numFmtId="0" fontId="12" fillId="6" borderId="23" xfId="0" applyFont="1" applyFill="1" applyBorder="1" applyAlignment="1">
      <alignment horizontal="center" vertical="center" wrapText="1" readingOrder="1"/>
    </xf>
    <xf numFmtId="0" fontId="12" fillId="6" borderId="24" xfId="0" applyFont="1" applyFill="1" applyBorder="1" applyAlignment="1">
      <alignment horizontal="center" vertical="center" wrapText="1" readingOrder="1"/>
    </xf>
    <xf numFmtId="0" fontId="12" fillId="6" borderId="33" xfId="0" applyFont="1" applyFill="1" applyBorder="1" applyAlignment="1">
      <alignment horizontal="center" vertical="center" wrapText="1" readingOrder="1"/>
    </xf>
    <xf numFmtId="0" fontId="0" fillId="6" borderId="20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17" fillId="9" borderId="34" xfId="0" quotePrefix="1" applyNumberFormat="1" applyFont="1" applyFill="1" applyBorder="1" applyAlignment="1" applyProtection="1">
      <alignment horizontal="left" vertical="center" wrapText="1"/>
      <protection locked="0"/>
    </xf>
    <xf numFmtId="0" fontId="17" fillId="9" borderId="20" xfId="0" applyFont="1" applyFill="1" applyBorder="1" applyAlignment="1" applyProtection="1">
      <alignment horizontal="left" vertical="center"/>
      <protection locked="0"/>
    </xf>
    <xf numFmtId="0" fontId="17" fillId="9" borderId="2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17" fillId="9" borderId="0" xfId="0" applyFont="1" applyFill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</cellXfs>
  <cellStyles count="13">
    <cellStyle name="40% - Énfasis1 2" xfId="12" xr:uid="{B7EDC135-D364-4C7B-A586-89273E8AE81A}"/>
    <cellStyle name="Millares" xfId="1" builtinId="3"/>
    <cellStyle name="Millares 2" xfId="4" xr:uid="{A9021C37-8697-4172-A946-3F33DA58E42F}"/>
    <cellStyle name="Normal" xfId="0" builtinId="0"/>
    <cellStyle name="Normal 2" xfId="5" xr:uid="{9F493C23-B3FB-41FC-A5EC-3DE3C76CCCCB}"/>
    <cellStyle name="Normal 2 2" xfId="11" xr:uid="{F10EDEF8-4795-4D2D-80A4-04C65BBB5284}"/>
    <cellStyle name="Normal 3" xfId="6" xr:uid="{2223E04D-FAF8-4520-AD94-B1617C0CC021}"/>
    <cellStyle name="Normal 3 2" xfId="10" xr:uid="{A785469F-B953-4E52-BB7F-96C47999626F}"/>
    <cellStyle name="Normal 3 3 2" xfId="9" xr:uid="{2D8D3A5E-1873-46CA-A80F-92FF2820381C}"/>
    <cellStyle name="Normal 4" xfId="7" xr:uid="{BBE15AF8-11CB-4DD1-9F52-17B77C6ABD78}"/>
    <cellStyle name="Normal 5" xfId="8" xr:uid="{9433D0D8-9933-423C-ADC3-4AB1FE834C6F}"/>
    <cellStyle name="Normal 6" xfId="3" xr:uid="{54E3AABD-5302-482B-A010-E25516CABF9F}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14" dataDxfId="12" headerRowBorderDxfId="13" tableBorderDxfId="11" totalsRowBorderDxfId="10">
  <autoFilter ref="A28:J30" xr:uid="{729C141F-E46E-4045-97F9-5386819ECC6C}"/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>
      <calculatedColumnFormula>C25+E25+G25+I25</calculatedColumnFormula>
    </tableColumn>
    <tableColumn id="4" xr3:uid="{8DB7EDBB-DB79-4CBD-AD68-D153CE19B0A8}" name="Financiera_x000a_(B)" dataDxfId="6"/>
    <tableColumn id="9" xr3:uid="{F0F0230C-1AC1-4535-83F4-E083D77D07B4}" name="Física_x000a_(C)" dataDxfId="5"/>
    <tableColumn id="10" xr3:uid="{0CC70C83-E52A-4C45-B592-E7B7ECCF1AD3}" name="Financiera_x000a_(D)" dataDxfId="4"/>
    <tableColumn id="5" xr3:uid="{C2FDA61C-9281-4FCB-A3FE-246521A85EA0}" name="Física _x000a_(E)" dataDxfId="3">
      <calculatedColumnFormula>20379885+22311026</calculatedColumnFormula>
    </tableColumn>
    <tableColumn id="6" xr3:uid="{B07D8104-8103-4848-A228-6FBAE528EF68}" name="Financiera _x000a_ (F)" dataDxfId="2">
      <calculatedColumnFormula>1044607083.5+2290936068.66</calculatedColumnFormula>
    </tableColumn>
    <tableColumn id="7" xr3:uid="{F97ACE16-1124-4543-AD0A-CBAA1878A36A}" name="Física _x000a_(%)_x000a_ G=E/C" dataDxfId="1" dataCellStyle="Porcentaje">
      <calculatedColumnFormula>IF(G29&gt;0,G29/E29,0)</calculatedColumnFormula>
    </tableColumn>
    <tableColumn id="8" xr3:uid="{CAB2F777-24BA-4EFC-82F9-153B93171D9B}" name="Financiero _x000a_(%) _x000a_H=F/D" dataDxfId="0">
      <calculatedColumnFormula>IF(H29&gt;0,H29/F29,0)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sheetPr>
    <pageSetUpPr fitToPage="1"/>
  </sheetPr>
  <dimension ref="A1:K52"/>
  <sheetViews>
    <sheetView showGridLines="0" tabSelected="1" view="pageBreakPreview" zoomScale="90" zoomScaleNormal="100" zoomScaleSheetLayoutView="90" workbookViewId="0">
      <selection activeCell="J51" sqref="J51"/>
    </sheetView>
  </sheetViews>
  <sheetFormatPr baseColWidth="10" defaultRowHeight="15" x14ac:dyDescent="0.25"/>
  <cols>
    <col min="1" max="1" width="23" style="8" customWidth="1"/>
    <col min="2" max="2" width="14.5703125" style="8" customWidth="1"/>
    <col min="3" max="3" width="14" style="8" customWidth="1"/>
    <col min="4" max="4" width="16.5703125" style="8" customWidth="1"/>
    <col min="5" max="5" width="12.7109375" style="8" customWidth="1"/>
    <col min="6" max="6" width="16.7109375" style="8" customWidth="1"/>
    <col min="7" max="7" width="12.7109375" style="8" customWidth="1"/>
    <col min="8" max="8" width="15.140625" style="8" customWidth="1"/>
    <col min="9" max="10" width="12.7109375" style="8" customWidth="1"/>
    <col min="11" max="11" width="11.42578125" style="8"/>
  </cols>
  <sheetData>
    <row r="1" spans="1:11" ht="21.75" thickBot="1" x14ac:dyDescent="0.3">
      <c r="A1" s="17"/>
      <c r="B1" s="81" t="s">
        <v>81</v>
      </c>
      <c r="C1" s="82"/>
      <c r="D1" s="82"/>
      <c r="E1" s="82"/>
      <c r="F1" s="82"/>
      <c r="G1" s="82"/>
      <c r="H1" s="82"/>
      <c r="I1" s="82"/>
      <c r="J1" s="83"/>
      <c r="K1" s="1"/>
    </row>
    <row r="2" spans="1:11" ht="21.75" thickBot="1" x14ac:dyDescent="0.3">
      <c r="A2" s="18"/>
      <c r="B2" s="84" t="s">
        <v>0</v>
      </c>
      <c r="C2" s="85"/>
      <c r="D2" s="84" t="s">
        <v>1</v>
      </c>
      <c r="E2" s="85"/>
      <c r="F2" s="85"/>
      <c r="G2" s="85"/>
      <c r="H2" s="86"/>
      <c r="I2" s="2" t="s">
        <v>2</v>
      </c>
      <c r="J2" s="3" t="s">
        <v>3</v>
      </c>
      <c r="K2" s="1"/>
    </row>
    <row r="3" spans="1:11" ht="21.75" thickBot="1" x14ac:dyDescent="0.3">
      <c r="A3" s="19"/>
      <c r="B3" s="87" t="s">
        <v>4</v>
      </c>
      <c r="C3" s="88"/>
      <c r="D3" s="87" t="s">
        <v>49</v>
      </c>
      <c r="E3" s="88"/>
      <c r="F3" s="88"/>
      <c r="G3" s="88"/>
      <c r="H3" s="89"/>
      <c r="I3" s="4" t="s">
        <v>5</v>
      </c>
      <c r="J3" s="5">
        <v>0</v>
      </c>
      <c r="K3" s="1"/>
    </row>
    <row r="4" spans="1:11" ht="9.75" customHeight="1" x14ac:dyDescent="0.25">
      <c r="A4" s="90"/>
      <c r="B4" s="91"/>
      <c r="C4" s="91"/>
      <c r="D4" s="92"/>
      <c r="E4" s="92"/>
      <c r="F4" s="92"/>
      <c r="G4" s="92"/>
      <c r="H4" s="92"/>
      <c r="I4" s="91"/>
      <c r="J4" s="93"/>
      <c r="K4" s="1"/>
    </row>
    <row r="5" spans="1:11" ht="3" customHeight="1" x14ac:dyDescent="0.25">
      <c r="A5" s="78"/>
      <c r="B5" s="79"/>
      <c r="C5" s="79"/>
      <c r="D5" s="79"/>
      <c r="E5" s="79"/>
      <c r="F5" s="79"/>
      <c r="G5" s="79"/>
      <c r="H5" s="79"/>
      <c r="I5" s="79"/>
      <c r="J5" s="80"/>
      <c r="K5" s="1"/>
    </row>
    <row r="6" spans="1:11" ht="15.75" x14ac:dyDescent="0.25">
      <c r="A6" s="60" t="s">
        <v>6</v>
      </c>
      <c r="B6" s="61"/>
      <c r="C6" s="61"/>
      <c r="D6" s="61"/>
      <c r="E6" s="61"/>
      <c r="F6" s="61"/>
      <c r="G6" s="61"/>
      <c r="H6" s="61"/>
      <c r="I6" s="61"/>
      <c r="J6" s="62"/>
      <c r="K6" s="1"/>
    </row>
    <row r="7" spans="1:11" ht="15.75" x14ac:dyDescent="0.25">
      <c r="A7" s="56" t="s">
        <v>7</v>
      </c>
      <c r="B7" s="57"/>
      <c r="C7" s="57"/>
      <c r="D7" s="57"/>
      <c r="E7" s="57"/>
      <c r="F7" s="57"/>
      <c r="G7" s="57"/>
      <c r="H7" s="57"/>
      <c r="I7" s="57"/>
      <c r="J7" s="58"/>
      <c r="K7" s="1"/>
    </row>
    <row r="8" spans="1:11" ht="15" customHeight="1" x14ac:dyDescent="0.25">
      <c r="A8" s="6" t="s">
        <v>8</v>
      </c>
      <c r="B8" s="94" t="s">
        <v>50</v>
      </c>
      <c r="C8" s="94"/>
      <c r="D8" s="94"/>
      <c r="E8" s="94"/>
      <c r="F8" s="94"/>
      <c r="G8" s="94"/>
      <c r="H8" s="94"/>
      <c r="I8" s="94"/>
      <c r="J8" s="94"/>
      <c r="K8" s="1"/>
    </row>
    <row r="9" spans="1:11" ht="15" customHeight="1" x14ac:dyDescent="0.25">
      <c r="A9" s="20" t="s">
        <v>38</v>
      </c>
      <c r="B9" s="59" t="s">
        <v>51</v>
      </c>
      <c r="C9" s="59"/>
      <c r="D9" s="59"/>
      <c r="E9" s="59"/>
      <c r="F9" s="59"/>
      <c r="G9" s="59"/>
      <c r="H9" s="59"/>
      <c r="I9" s="59"/>
      <c r="J9" s="59"/>
      <c r="K9" s="1"/>
    </row>
    <row r="10" spans="1:11" ht="15" customHeight="1" x14ac:dyDescent="0.25">
      <c r="A10" s="20" t="s">
        <v>39</v>
      </c>
      <c r="B10" s="59" t="s">
        <v>52</v>
      </c>
      <c r="C10" s="59"/>
      <c r="D10" s="59"/>
      <c r="E10" s="59"/>
      <c r="F10" s="59"/>
      <c r="G10" s="59"/>
      <c r="H10" s="59"/>
      <c r="I10" s="59"/>
      <c r="J10" s="59"/>
      <c r="K10" s="1"/>
    </row>
    <row r="11" spans="1:11" ht="18" customHeight="1" x14ac:dyDescent="0.25">
      <c r="A11" s="6" t="s">
        <v>9</v>
      </c>
      <c r="B11" s="95" t="s">
        <v>53</v>
      </c>
      <c r="C11" s="95"/>
      <c r="D11" s="95"/>
      <c r="E11" s="95"/>
      <c r="F11" s="95"/>
      <c r="G11" s="95"/>
      <c r="H11" s="95"/>
      <c r="I11" s="95"/>
      <c r="J11" s="95"/>
    </row>
    <row r="12" spans="1:11" ht="35.25" customHeight="1" x14ac:dyDescent="0.25">
      <c r="A12" s="6" t="s">
        <v>10</v>
      </c>
      <c r="B12" s="96" t="s">
        <v>54</v>
      </c>
      <c r="C12" s="96"/>
      <c r="D12" s="96"/>
      <c r="E12" s="96"/>
      <c r="F12" s="96"/>
      <c r="G12" s="96"/>
      <c r="H12" s="96"/>
      <c r="I12" s="96"/>
      <c r="J12" s="96"/>
    </row>
    <row r="13" spans="1:11" ht="15.75" x14ac:dyDescent="0.25">
      <c r="A13" s="60" t="s">
        <v>11</v>
      </c>
      <c r="B13" s="61"/>
      <c r="C13" s="61"/>
      <c r="D13" s="61"/>
      <c r="E13" s="61"/>
      <c r="F13" s="61"/>
      <c r="G13" s="61"/>
      <c r="H13" s="61"/>
      <c r="I13" s="61"/>
      <c r="J13" s="62"/>
    </row>
    <row r="14" spans="1:11" ht="21.75" customHeight="1" x14ac:dyDescent="0.25">
      <c r="A14" s="6" t="s">
        <v>12</v>
      </c>
      <c r="B14" s="26">
        <v>3</v>
      </c>
      <c r="C14" s="77" t="str">
        <f>IFERROR(VLOOKUP(B14,'[1]Validacion datos'!A2:B5,2,FALSE),"")</f>
        <v>DESARROLLO PRODUCTIVO</v>
      </c>
      <c r="D14" s="77"/>
      <c r="E14" s="77"/>
      <c r="F14" s="77"/>
      <c r="G14" s="77"/>
      <c r="H14" s="77"/>
      <c r="I14" s="77"/>
      <c r="J14" s="77"/>
    </row>
    <row r="15" spans="1:11" ht="26.25" customHeight="1" x14ac:dyDescent="0.25">
      <c r="A15" s="6" t="s">
        <v>13</v>
      </c>
      <c r="B15" s="27">
        <v>3.3</v>
      </c>
      <c r="C15" s="77" t="str">
        <f>IFERROR(VLOOKUP(B15,'[1]Validacion datos'!A8:B26,2,FALSE),"")</f>
        <v>Competitividad e innovavión en un ambiente favorable a la cooperación y la responsabilidad social</v>
      </c>
      <c r="D15" s="77"/>
      <c r="E15" s="77"/>
      <c r="F15" s="77"/>
      <c r="G15" s="77"/>
      <c r="H15" s="77"/>
      <c r="I15" s="77"/>
      <c r="J15" s="77"/>
    </row>
    <row r="16" spans="1:11" ht="48" customHeight="1" x14ac:dyDescent="0.25">
      <c r="A16" s="6" t="s">
        <v>14</v>
      </c>
      <c r="B16" s="27" t="s">
        <v>55</v>
      </c>
      <c r="C16" s="77" t="str">
        <f>IFERROR(VLOOKUP(B16,'[1]Validacion datos'!D8:E64,2,FALSE),"")</f>
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</c>
      <c r="D16" s="77"/>
      <c r="E16" s="77"/>
      <c r="F16" s="77"/>
      <c r="G16" s="77"/>
      <c r="H16" s="77"/>
      <c r="I16" s="77"/>
      <c r="J16" s="77"/>
    </row>
    <row r="17" spans="1:11" ht="15.75" x14ac:dyDescent="0.25">
      <c r="A17" s="60" t="s">
        <v>15</v>
      </c>
      <c r="B17" s="61"/>
      <c r="C17" s="61"/>
      <c r="D17" s="61"/>
      <c r="E17" s="61"/>
      <c r="F17" s="61"/>
      <c r="G17" s="61"/>
      <c r="H17" s="61"/>
      <c r="I17" s="61"/>
      <c r="J17" s="62"/>
    </row>
    <row r="18" spans="1:11" ht="29.25" customHeight="1" x14ac:dyDescent="0.25">
      <c r="A18" s="6" t="s">
        <v>16</v>
      </c>
      <c r="B18" s="50" t="s">
        <v>56</v>
      </c>
      <c r="C18" s="50"/>
      <c r="D18" s="50"/>
      <c r="E18" s="50"/>
      <c r="F18" s="50"/>
      <c r="G18" s="50"/>
      <c r="H18" s="50"/>
      <c r="I18" s="50"/>
      <c r="J18" s="51"/>
    </row>
    <row r="19" spans="1:11" ht="33" customHeight="1" x14ac:dyDescent="0.25">
      <c r="A19" s="9" t="s">
        <v>17</v>
      </c>
      <c r="B19" s="50" t="s">
        <v>57</v>
      </c>
      <c r="C19" s="50"/>
      <c r="D19" s="50"/>
      <c r="E19" s="50"/>
      <c r="F19" s="50"/>
      <c r="G19" s="50"/>
      <c r="H19" s="50"/>
      <c r="I19" s="50"/>
      <c r="J19" s="51"/>
    </row>
    <row r="20" spans="1:11" ht="19.5" customHeight="1" x14ac:dyDescent="0.25">
      <c r="A20" s="9" t="s">
        <v>18</v>
      </c>
      <c r="B20" s="50" t="s">
        <v>58</v>
      </c>
      <c r="C20" s="50"/>
      <c r="D20" s="50"/>
      <c r="E20" s="50"/>
      <c r="F20" s="50"/>
      <c r="G20" s="50"/>
      <c r="H20" s="50"/>
      <c r="I20" s="50"/>
      <c r="J20" s="51"/>
    </row>
    <row r="21" spans="1:11" ht="28.5" customHeight="1" x14ac:dyDescent="0.25">
      <c r="A21" s="9" t="s">
        <v>40</v>
      </c>
      <c r="B21" s="50" t="s">
        <v>59</v>
      </c>
      <c r="C21" s="50"/>
      <c r="D21" s="50"/>
      <c r="E21" s="50"/>
      <c r="F21" s="50"/>
      <c r="G21" s="50"/>
      <c r="H21" s="50"/>
      <c r="I21" s="50"/>
      <c r="J21" s="51"/>
      <c r="K21" s="1"/>
    </row>
    <row r="22" spans="1:11" ht="15.75" x14ac:dyDescent="0.25">
      <c r="A22" s="60" t="s">
        <v>19</v>
      </c>
      <c r="B22" s="61"/>
      <c r="C22" s="61"/>
      <c r="D22" s="61"/>
      <c r="E22" s="61"/>
      <c r="F22" s="61"/>
      <c r="G22" s="61"/>
      <c r="H22" s="61"/>
      <c r="I22" s="61"/>
      <c r="J22" s="62"/>
    </row>
    <row r="23" spans="1:11" ht="15.75" x14ac:dyDescent="0.25">
      <c r="A23" s="56" t="s">
        <v>20</v>
      </c>
      <c r="B23" s="57"/>
      <c r="C23" s="57"/>
      <c r="D23" s="57"/>
      <c r="E23" s="57"/>
      <c r="F23" s="57"/>
      <c r="G23" s="57"/>
      <c r="H23" s="57"/>
      <c r="I23" s="57"/>
      <c r="J23" s="58"/>
      <c r="K23" s="1"/>
    </row>
    <row r="24" spans="1:11" ht="15" customHeight="1" x14ac:dyDescent="0.25">
      <c r="A24" s="72" t="s">
        <v>21</v>
      </c>
      <c r="B24" s="73"/>
      <c r="C24" s="74" t="s">
        <v>22</v>
      </c>
      <c r="D24" s="76"/>
      <c r="E24" s="76"/>
      <c r="F24" s="76" t="s">
        <v>23</v>
      </c>
      <c r="G24" s="76"/>
      <c r="H24" s="73"/>
      <c r="I24" s="74" t="s">
        <v>24</v>
      </c>
      <c r="J24" s="75"/>
    </row>
    <row r="25" spans="1:11" x14ac:dyDescent="0.25">
      <c r="A25" s="52">
        <v>8979667454</v>
      </c>
      <c r="B25" s="53"/>
      <c r="C25" s="66">
        <v>12634029641</v>
      </c>
      <c r="D25" s="67"/>
      <c r="E25" s="68"/>
      <c r="F25" s="69">
        <v>2348441270.6900001</v>
      </c>
      <c r="G25" s="70"/>
      <c r="H25" s="71"/>
      <c r="I25" s="54">
        <f>IF(F25&gt;0,F25/C25,0)</f>
        <v>0.18588220365328492</v>
      </c>
      <c r="J25" s="55"/>
    </row>
    <row r="26" spans="1:11" ht="15.75" x14ac:dyDescent="0.25">
      <c r="A26" s="56" t="s">
        <v>25</v>
      </c>
      <c r="B26" s="57"/>
      <c r="C26" s="57"/>
      <c r="D26" s="57"/>
      <c r="E26" s="57"/>
      <c r="F26" s="57"/>
      <c r="G26" s="57"/>
      <c r="H26" s="57"/>
      <c r="I26" s="57"/>
      <c r="J26" s="58"/>
      <c r="K26" s="1"/>
    </row>
    <row r="27" spans="1:11" x14ac:dyDescent="0.25">
      <c r="A27" s="7"/>
      <c r="B27"/>
      <c r="C27" s="63" t="s">
        <v>26</v>
      </c>
      <c r="D27" s="64"/>
      <c r="E27" s="63" t="s">
        <v>74</v>
      </c>
      <c r="F27" s="64"/>
      <c r="G27" s="63" t="s">
        <v>75</v>
      </c>
      <c r="H27" s="63"/>
      <c r="I27" s="63" t="s">
        <v>27</v>
      </c>
      <c r="J27" s="65"/>
    </row>
    <row r="28" spans="1:11" ht="38.25" x14ac:dyDescent="0.25">
      <c r="A28" s="10" t="s">
        <v>28</v>
      </c>
      <c r="B28" s="11" t="s">
        <v>29</v>
      </c>
      <c r="C28" s="11" t="s">
        <v>41</v>
      </c>
      <c r="D28" s="11" t="s">
        <v>42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1" ht="45" x14ac:dyDescent="0.25">
      <c r="A29" s="28" t="s">
        <v>60</v>
      </c>
      <c r="B29" s="29" t="s">
        <v>62</v>
      </c>
      <c r="C29" s="22">
        <v>91241662.5</v>
      </c>
      <c r="D29" s="13">
        <v>3179667454</v>
      </c>
      <c r="E29" s="21">
        <v>44718648</v>
      </c>
      <c r="F29" s="13">
        <v>1558393684.3099999</v>
      </c>
      <c r="G29" s="32">
        <f t="shared" ref="G29" si="0">20379885+22311026</f>
        <v>42690911</v>
      </c>
      <c r="H29" s="13">
        <f t="shared" ref="H29" si="1">1044607083.5+2290936068.66</f>
        <v>3335543152.1599998</v>
      </c>
      <c r="I29" s="37">
        <f>IF(G29&gt;0,G29/E29,0)</f>
        <v>0.95465567295326104</v>
      </c>
      <c r="J29" s="36">
        <f>IF(H29&gt;0,H29/F29,0)</f>
        <v>2.140372606577174</v>
      </c>
    </row>
    <row r="30" spans="1:11" ht="45" x14ac:dyDescent="0.25">
      <c r="A30" s="30" t="s">
        <v>61</v>
      </c>
      <c r="B30" s="31" t="s">
        <v>62</v>
      </c>
      <c r="C30" s="14">
        <v>3370712</v>
      </c>
      <c r="D30" s="15">
        <v>300000000</v>
      </c>
      <c r="E30" s="14">
        <v>1587489</v>
      </c>
      <c r="F30" s="15">
        <v>141289692</v>
      </c>
      <c r="G30" s="33">
        <f>908064+887639</f>
        <v>1795703</v>
      </c>
      <c r="H30" s="15">
        <f>38348592.39+57505202.03</f>
        <v>95853794.420000002</v>
      </c>
      <c r="I30" s="37">
        <f>IF(G30&gt;0,G30/E30,0)</f>
        <v>1.1311593340174326</v>
      </c>
      <c r="J30" s="36">
        <f>IF(H30&gt;0,H30/F30,0)</f>
        <v>0.67842029424198902</v>
      </c>
    </row>
    <row r="31" spans="1:11" ht="15.75" x14ac:dyDescent="0.25">
      <c r="A31" s="60" t="s">
        <v>30</v>
      </c>
      <c r="B31" s="61"/>
      <c r="C31" s="61"/>
      <c r="D31" s="61"/>
      <c r="E31" s="61"/>
      <c r="F31" s="61"/>
      <c r="G31" s="61"/>
      <c r="H31" s="61"/>
      <c r="I31" s="61"/>
      <c r="J31" s="62"/>
    </row>
    <row r="32" spans="1:11" ht="15.75" x14ac:dyDescent="0.25">
      <c r="A32" s="56" t="s">
        <v>31</v>
      </c>
      <c r="B32" s="57"/>
      <c r="C32" s="57"/>
      <c r="D32" s="57"/>
      <c r="E32" s="57"/>
      <c r="F32" s="57"/>
      <c r="G32" s="57"/>
      <c r="H32" s="57"/>
      <c r="I32" s="57"/>
      <c r="J32" s="58"/>
      <c r="K32" s="1"/>
    </row>
    <row r="33" spans="1:11" ht="21" customHeight="1" x14ac:dyDescent="0.25">
      <c r="A33" s="16" t="s">
        <v>32</v>
      </c>
      <c r="B33" s="50" t="s">
        <v>60</v>
      </c>
      <c r="C33" s="50"/>
      <c r="D33" s="50"/>
      <c r="E33" s="50"/>
      <c r="F33" s="50"/>
      <c r="G33" s="50"/>
      <c r="H33" s="50"/>
      <c r="I33" s="50"/>
      <c r="J33" s="51"/>
    </row>
    <row r="34" spans="1:11" ht="38.25" customHeight="1" x14ac:dyDescent="0.25">
      <c r="A34" s="16" t="s">
        <v>33</v>
      </c>
      <c r="B34" s="50" t="s">
        <v>63</v>
      </c>
      <c r="C34" s="50"/>
      <c r="D34" s="50"/>
      <c r="E34" s="50"/>
      <c r="F34" s="50"/>
      <c r="G34" s="50"/>
      <c r="H34" s="50"/>
      <c r="I34" s="50"/>
      <c r="J34" s="51"/>
    </row>
    <row r="35" spans="1:11" ht="39.75" customHeight="1" x14ac:dyDescent="0.25">
      <c r="A35" s="16" t="s">
        <v>34</v>
      </c>
      <c r="B35" s="50" t="s">
        <v>76</v>
      </c>
      <c r="C35" s="50"/>
      <c r="D35" s="50"/>
      <c r="E35" s="50"/>
      <c r="F35" s="50"/>
      <c r="G35" s="50"/>
      <c r="H35" s="50"/>
      <c r="I35" s="50"/>
      <c r="J35" s="51"/>
    </row>
    <row r="36" spans="1:11" ht="52.5" customHeight="1" x14ac:dyDescent="0.25">
      <c r="A36" s="16" t="s">
        <v>35</v>
      </c>
      <c r="B36" s="50" t="s">
        <v>77</v>
      </c>
      <c r="C36" s="50"/>
      <c r="D36" s="50"/>
      <c r="E36" s="50"/>
      <c r="F36" s="50"/>
      <c r="G36" s="50"/>
      <c r="H36" s="50"/>
      <c r="I36" s="50"/>
      <c r="J36" s="51"/>
    </row>
    <row r="37" spans="1:11" x14ac:dyDescent="0.25">
      <c r="A37" s="23"/>
      <c r="B37" s="24"/>
      <c r="C37" s="24"/>
      <c r="D37" s="24"/>
      <c r="E37" s="24"/>
      <c r="F37" s="24"/>
      <c r="G37" s="24"/>
      <c r="H37" s="24"/>
      <c r="I37" s="24"/>
      <c r="J37" s="25"/>
    </row>
    <row r="38" spans="1:11" ht="23.25" customHeight="1" x14ac:dyDescent="0.25">
      <c r="A38" s="16" t="s">
        <v>32</v>
      </c>
      <c r="B38" s="50" t="s">
        <v>61</v>
      </c>
      <c r="C38" s="50"/>
      <c r="D38" s="50"/>
      <c r="E38" s="50"/>
      <c r="F38" s="50"/>
      <c r="G38" s="50"/>
      <c r="H38" s="50"/>
      <c r="I38" s="50"/>
      <c r="J38" s="51"/>
    </row>
    <row r="39" spans="1:11" ht="42" customHeight="1" x14ac:dyDescent="0.25">
      <c r="A39" s="16" t="s">
        <v>33</v>
      </c>
      <c r="B39" s="50" t="s">
        <v>64</v>
      </c>
      <c r="C39" s="50"/>
      <c r="D39" s="50"/>
      <c r="E39" s="50"/>
      <c r="F39" s="50"/>
      <c r="G39" s="50"/>
      <c r="H39" s="50"/>
      <c r="I39" s="50"/>
      <c r="J39" s="51"/>
    </row>
    <row r="40" spans="1:11" ht="38.25" customHeight="1" x14ac:dyDescent="0.25">
      <c r="A40" s="16" t="s">
        <v>34</v>
      </c>
      <c r="B40" s="50" t="s">
        <v>78</v>
      </c>
      <c r="C40" s="50"/>
      <c r="D40" s="50"/>
      <c r="E40" s="50"/>
      <c r="F40" s="50"/>
      <c r="G40" s="50"/>
      <c r="H40" s="50"/>
      <c r="I40" s="50"/>
      <c r="J40" s="51"/>
    </row>
    <row r="41" spans="1:11" ht="36.75" customHeight="1" x14ac:dyDescent="0.25">
      <c r="A41" s="16" t="s">
        <v>35</v>
      </c>
      <c r="B41" s="50" t="s">
        <v>79</v>
      </c>
      <c r="C41" s="50"/>
      <c r="D41" s="50"/>
      <c r="E41" s="50"/>
      <c r="F41" s="50"/>
      <c r="G41" s="50"/>
      <c r="H41" s="50"/>
      <c r="I41" s="50"/>
      <c r="J41" s="51"/>
    </row>
    <row r="42" spans="1:11" ht="15.75" x14ac:dyDescent="0.25">
      <c r="A42" s="60" t="s">
        <v>36</v>
      </c>
      <c r="B42" s="61"/>
      <c r="C42" s="61"/>
      <c r="D42" s="61"/>
      <c r="E42" s="61"/>
      <c r="F42" s="61"/>
      <c r="G42" s="61"/>
      <c r="H42" s="61"/>
      <c r="I42" s="61"/>
      <c r="J42" s="62"/>
    </row>
    <row r="43" spans="1:11" ht="15.75" x14ac:dyDescent="0.25">
      <c r="A43" s="99" t="s">
        <v>37</v>
      </c>
      <c r="B43" s="100"/>
      <c r="C43" s="100"/>
      <c r="D43" s="100"/>
      <c r="E43" s="100"/>
      <c r="F43" s="100"/>
      <c r="G43" s="100"/>
      <c r="H43" s="100"/>
      <c r="I43" s="100"/>
      <c r="J43" s="101"/>
      <c r="K43" s="1"/>
    </row>
    <row r="44" spans="1:11" ht="27.75" customHeight="1" x14ac:dyDescent="0.25">
      <c r="A44" s="98" t="s">
        <v>80</v>
      </c>
      <c r="B44" s="98"/>
      <c r="C44" s="98"/>
      <c r="D44" s="98"/>
      <c r="E44" s="98"/>
      <c r="F44" s="98"/>
      <c r="G44" s="98"/>
      <c r="H44" s="98"/>
      <c r="I44" s="98"/>
      <c r="J44" s="98"/>
    </row>
    <row r="45" spans="1:11" ht="34.5" customHeight="1" x14ac:dyDescent="0.25">
      <c r="A45" s="98" t="s">
        <v>65</v>
      </c>
      <c r="B45" s="98"/>
      <c r="C45" s="98"/>
      <c r="D45" s="98"/>
      <c r="E45" s="98"/>
      <c r="F45" s="98"/>
      <c r="G45" s="98"/>
      <c r="H45" s="98"/>
      <c r="I45" s="98"/>
      <c r="J45" s="98"/>
    </row>
    <row r="46" spans="1:11" ht="30" customHeight="1" x14ac:dyDescent="0.25">
      <c r="A46" s="97" t="s">
        <v>66</v>
      </c>
      <c r="B46" s="97"/>
      <c r="C46" s="97"/>
      <c r="D46" s="97"/>
      <c r="E46" s="97"/>
      <c r="F46" s="97"/>
      <c r="G46" s="97"/>
      <c r="H46" s="97"/>
      <c r="I46" s="97"/>
      <c r="J46" s="97"/>
    </row>
    <row r="47" spans="1:11" ht="6" customHeight="1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1" ht="15.75" x14ac:dyDescent="0.25">
      <c r="A48" s="34"/>
      <c r="B48" s="41" t="s">
        <v>67</v>
      </c>
      <c r="C48" s="42"/>
      <c r="D48" s="43"/>
      <c r="E48" s="34"/>
      <c r="F48" s="41" t="s">
        <v>82</v>
      </c>
      <c r="G48" s="42"/>
      <c r="H48" s="43"/>
      <c r="I48" s="34"/>
      <c r="J48" s="34"/>
    </row>
    <row r="49" spans="1:10" ht="15.75" x14ac:dyDescent="0.25">
      <c r="A49" s="34"/>
      <c r="B49" s="44" t="s">
        <v>68</v>
      </c>
      <c r="C49" s="45"/>
      <c r="D49" s="46"/>
      <c r="E49" s="34"/>
      <c r="F49" s="44" t="s">
        <v>72</v>
      </c>
      <c r="G49" s="45"/>
      <c r="H49" s="46"/>
      <c r="I49" s="34"/>
      <c r="J49" s="34"/>
    </row>
    <row r="50" spans="1:10" ht="49.5" customHeight="1" x14ac:dyDescent="0.25">
      <c r="B50" s="47" t="s">
        <v>69</v>
      </c>
      <c r="C50" s="48"/>
      <c r="D50" s="49"/>
      <c r="F50" s="47" t="s">
        <v>73</v>
      </c>
      <c r="G50" s="48"/>
      <c r="H50" s="49"/>
    </row>
    <row r="51" spans="1:10" ht="34.5" customHeight="1" x14ac:dyDescent="0.25">
      <c r="B51" s="38" t="s">
        <v>70</v>
      </c>
      <c r="C51" s="39"/>
      <c r="D51" s="40"/>
      <c r="F51" s="38" t="s">
        <v>70</v>
      </c>
      <c r="G51" s="39"/>
      <c r="H51" s="40"/>
      <c r="I51" s="35"/>
    </row>
    <row r="52" spans="1:10" ht="34.5" customHeight="1" x14ac:dyDescent="0.25">
      <c r="B52" s="38" t="s">
        <v>71</v>
      </c>
      <c r="C52" s="39"/>
      <c r="D52" s="40"/>
      <c r="F52" s="38" t="s">
        <v>71</v>
      </c>
      <c r="G52" s="39"/>
      <c r="H52" s="40"/>
    </row>
  </sheetData>
  <mergeCells count="63">
    <mergeCell ref="A46:J46"/>
    <mergeCell ref="B38:J38"/>
    <mergeCell ref="B39:J39"/>
    <mergeCell ref="B40:J40"/>
    <mergeCell ref="B41:J41"/>
    <mergeCell ref="A45:J45"/>
    <mergeCell ref="A42:J42"/>
    <mergeCell ref="A43:J43"/>
    <mergeCell ref="A44:J44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F24:H24"/>
    <mergeCell ref="C16:J16"/>
    <mergeCell ref="A17:J17"/>
    <mergeCell ref="B18:J18"/>
    <mergeCell ref="B19:J19"/>
    <mergeCell ref="B20:J20"/>
    <mergeCell ref="B10:J10"/>
    <mergeCell ref="B21:J21"/>
    <mergeCell ref="A31:J31"/>
    <mergeCell ref="A32:J32"/>
    <mergeCell ref="B33:J33"/>
    <mergeCell ref="C27:D27"/>
    <mergeCell ref="G27:H27"/>
    <mergeCell ref="I27:J27"/>
    <mergeCell ref="E27:F27"/>
    <mergeCell ref="C25:E25"/>
    <mergeCell ref="F25:H25"/>
    <mergeCell ref="A22:J22"/>
    <mergeCell ref="A23:J23"/>
    <mergeCell ref="A24:B24"/>
    <mergeCell ref="I24:J24"/>
    <mergeCell ref="C24:E24"/>
    <mergeCell ref="B34:J34"/>
    <mergeCell ref="B35:J35"/>
    <mergeCell ref="B36:J36"/>
    <mergeCell ref="A25:B25"/>
    <mergeCell ref="I25:J25"/>
    <mergeCell ref="A26:J26"/>
    <mergeCell ref="B52:D52"/>
    <mergeCell ref="F51:H51"/>
    <mergeCell ref="F52:H52"/>
    <mergeCell ref="F48:H48"/>
    <mergeCell ref="F49:H49"/>
    <mergeCell ref="F50:H50"/>
    <mergeCell ref="B48:D48"/>
    <mergeCell ref="B49:D49"/>
    <mergeCell ref="B50:D50"/>
    <mergeCell ref="B51:D51"/>
  </mergeCells>
  <phoneticPr fontId="18" type="noConversion"/>
  <dataValidations xWindow="645" yWindow="369" count="16">
    <dataValidation allowBlank="1" showInputMessage="1" showErrorMessage="1" prompt="Monto ejecutado en el trimestre" sqref="H28:H30" xr:uid="{90E46E24-8E3F-4224-9F5D-F387CD76556E}"/>
    <dataValidation allowBlank="1" showInputMessage="1" showErrorMessage="1" prompt="Meta alcanzada en el trimestre" sqref="G28:G30" xr:uid="{078E0B3D-C3D5-4323-9A6F-7DD5AA0A91C9}"/>
    <dataValidation allowBlank="1" showInputMessage="1" showErrorMessage="1" prompt="Monto presupuestado para el producto" sqref="D28:D30 F28:F30" xr:uid="{247AEBBA-5BB4-404D-982B-514E41C68A75}"/>
    <dataValidation allowBlank="1" showInputMessage="1" showErrorMessage="1" prompt="Meta anual del indicador" sqref="E28 C28 C30 E30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:A30" xr:uid="{2947E0C5-61A1-48DD-8DCD-04F9232477FC}"/>
    <dataValidation allowBlank="1" showInputMessage="1" showErrorMessage="1" prompt="¿En qué consiste el programa?" sqref="B19:J19" xr:uid="{3A7A75C6-3AEB-42B4-9AAB-23BBBEE02E3F}"/>
    <dataValidation allowBlank="1" showInputMessage="1" showErrorMessage="1" prompt="Presupuesto del programa" sqref="F25 A25:C25" xr:uid="{2C90DB71-EB15-47FB-969B-D3C6779E55E0}"/>
    <dataValidation allowBlank="1" showInputMessage="1" showErrorMessage="1" prompt="Oportunidades de mejora identificadas" sqref="A49:J49 A44:J44" xr:uid="{183CD125-A1CE-4DEC-B6F5-A3B2F6B0F861}"/>
    <dataValidation allowBlank="1" showInputMessage="1" showErrorMessage="1" prompt="De existir desvío, explicar razones." sqref="B36:J37 B41:J41" xr:uid="{15752D16-318A-466B-84D2-F16C378EE918}"/>
    <dataValidation allowBlank="1" showInputMessage="1" showErrorMessage="1" prompt="1. Describir lo plasmado en el presupuesto_x000a_2. Describir lo alcanzado en términos financieros y de producción " sqref="B35:J35 B40:J40" xr:uid="{A72D67B3-A10B-4E8F-9A22-A756D2816C9A}"/>
    <dataValidation allowBlank="1" showInputMessage="1" showErrorMessage="1" prompt="¿En qué consiste el producto? su objetivo" sqref="B34:J34 B39:J39" xr:uid="{C5CE3DEC-0EC8-49F9-8F89-90A444E4EB2F}"/>
    <dataValidation allowBlank="1" showInputMessage="1" showErrorMessage="1" prompt="Nombre del producto" sqref="B33:J33 B38:J38" xr:uid="{57A174E9-6613-4681-B27E-70CFF7E4AC6E}"/>
    <dataValidation allowBlank="1" showInputMessage="1" showErrorMessage="1" prompt="¿A quién va dirigido el programa?, ¿qué característica tiene esta población que requiere ser beneficiada?" sqref="B20:J20" xr:uid="{2A753C5E-493D-4A7E-A6C0-630CF914F9F2}"/>
    <dataValidation allowBlank="1" showInputMessage="1" prompt="Nombre del capítulo" sqref="B8:J10" xr:uid="{09E241E6-324D-43DE-83E1-5E6F0C1C5106}"/>
    <dataValidation allowBlank="1" sqref="A8" xr:uid="{4E4D531B-D39C-42CD-8509-9C2E6575184D}"/>
  </dataValidations>
  <pageMargins left="0.7" right="0.7" top="0.75" bottom="0.75" header="0.3" footer="0.3"/>
  <pageSetup scale="55" fitToWidth="0" orientation="portrait" r:id="rId1"/>
  <ignoredErrors>
    <ignoredError sqref="C29:C30" calculatedColumn="1"/>
    <ignoredError sqref="G29:H29" unlockedFormula="1"/>
    <ignoredError sqref="G30:H30" unlockedFormula="1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Ashley Marie Arias Castro</cp:lastModifiedBy>
  <cp:lastPrinted>2022-10-04T18:15:46Z</cp:lastPrinted>
  <dcterms:created xsi:type="dcterms:W3CDTF">2021-03-22T15:50:10Z</dcterms:created>
  <dcterms:modified xsi:type="dcterms:W3CDTF">2022-10-04T18:33:28Z</dcterms:modified>
</cp:coreProperties>
</file>